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340" windowHeight="8835"/>
  </bookViews>
  <sheets>
    <sheet name="Железобетонные изделия" sheetId="2" r:id="rId1"/>
  </sheets>
  <calcPr calcId="125725" iterateDelta="1E-4"/>
</workbook>
</file>

<file path=xl/calcChain.xml><?xml version="1.0" encoding="utf-8"?>
<calcChain xmlns="http://schemas.openxmlformats.org/spreadsheetml/2006/main">
  <c r="D119" i="2"/>
  <c r="D41"/>
  <c r="D37"/>
  <c r="D36"/>
  <c r="D35"/>
  <c r="D33"/>
  <c r="D31"/>
  <c r="D29"/>
  <c r="D28"/>
  <c r="D27"/>
  <c r="D25"/>
  <c r="D24"/>
  <c r="D23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<sst xmlns="http://schemas.openxmlformats.org/spreadsheetml/2006/main" count="206" uniqueCount="206">
  <si>
    <t>ФБС24.3.3т</t>
  </si>
  <si>
    <t>ФБС24.4.3т</t>
  </si>
  <si>
    <t>ФБС24.5.3т</t>
  </si>
  <si>
    <t>ФБС24.6.3т</t>
  </si>
  <si>
    <t>ФБС12.3.6т</t>
  </si>
  <si>
    <t>ФБС12.4.6т</t>
  </si>
  <si>
    <t>ФБС12.5.6т</t>
  </si>
  <si>
    <t>ФБС12.6.6т</t>
  </si>
  <si>
    <t>ФБС12.4.3т</t>
  </si>
  <si>
    <t>ФБС12.5.3т</t>
  </si>
  <si>
    <t>ФБС12.6.3т</t>
  </si>
  <si>
    <t>ФБС9.3.6т</t>
  </si>
  <si>
    <t>ФБС9.4.6т</t>
  </si>
  <si>
    <t>ФБС9.5.6т</t>
  </si>
  <si>
    <t>ФБС9.6.6т</t>
  </si>
  <si>
    <t>ФБС9.5.3т</t>
  </si>
  <si>
    <t>ФБС9.6.3т</t>
  </si>
  <si>
    <t>ФБС6.6.3т</t>
  </si>
  <si>
    <t>ФБС6.4.6т</t>
  </si>
  <si>
    <t>ФБС6.6.6т</t>
  </si>
  <si>
    <t>ФБС6.3.6т</t>
  </si>
  <si>
    <t>ФЛ8.12-3</t>
  </si>
  <si>
    <t>ФЛ8.12-4</t>
  </si>
  <si>
    <t>ФЛ8.24-4</t>
  </si>
  <si>
    <t>ФЛ10.8-4</t>
  </si>
  <si>
    <t>ФЛ10.12-3</t>
  </si>
  <si>
    <t>ФЛ10.12-4</t>
  </si>
  <si>
    <t>ФЛ10.24-3</t>
  </si>
  <si>
    <t>ФЛ10.24-4</t>
  </si>
  <si>
    <t>ФЛ12.12-3</t>
  </si>
  <si>
    <t>ФЛ12.12-4</t>
  </si>
  <si>
    <t>ФЛ12.24-3</t>
  </si>
  <si>
    <t>ФЛ14.8-4</t>
  </si>
  <si>
    <t>ФЛ14.12-4</t>
  </si>
  <si>
    <t>ФЛ14.12-3</t>
  </si>
  <si>
    <t>ФЛ14.24-4</t>
  </si>
  <si>
    <t>ФЛ16.8-4</t>
  </si>
  <si>
    <t>ФЛ16.12-3</t>
  </si>
  <si>
    <t>ФЛ20.12-4</t>
  </si>
  <si>
    <t>ФЛ24.12-4</t>
  </si>
  <si>
    <t>ФЛ8.24-3</t>
  </si>
  <si>
    <t>СКК10-2с</t>
  </si>
  <si>
    <t>КЦ15-9</t>
  </si>
  <si>
    <t>КЦ20-9</t>
  </si>
  <si>
    <t>СКК7-2с</t>
  </si>
  <si>
    <t>СКК7-6</t>
  </si>
  <si>
    <t>СКК7-5</t>
  </si>
  <si>
    <t>СКК7-3</t>
  </si>
  <si>
    <t>КЦ15-5</t>
  </si>
  <si>
    <t>СКК10-6</t>
  </si>
  <si>
    <t>СКК10-5</t>
  </si>
  <si>
    <t>СКК10-2"а"</t>
  </si>
  <si>
    <t>КЦ15-9"а"</t>
  </si>
  <si>
    <t>КЦ20-9"а"</t>
  </si>
  <si>
    <t>ПП10-1-2б</t>
  </si>
  <si>
    <t>ПП15-1-2б</t>
  </si>
  <si>
    <t>ПП20-1-2б</t>
  </si>
  <si>
    <t>ПД10-1</t>
  </si>
  <si>
    <t>ПД15-1</t>
  </si>
  <si>
    <t>ПД20-1</t>
  </si>
  <si>
    <t>КЛ</t>
  </si>
  <si>
    <t>Г25-20-1</t>
  </si>
  <si>
    <t>ПК30-20</t>
  </si>
  <si>
    <t>ПП5-10</t>
  </si>
  <si>
    <t>ПП10-10</t>
  </si>
  <si>
    <t>ПП10-10спец.</t>
  </si>
  <si>
    <t>ПК63.15.8Ат</t>
  </si>
  <si>
    <t>ПК60.15.8Ат</t>
  </si>
  <si>
    <t>ПК58.15.8Ат</t>
  </si>
  <si>
    <t>ПК57.15.8Ат</t>
  </si>
  <si>
    <t>ПК56.15.8Ат</t>
  </si>
  <si>
    <t>ПК55.15.8Ат</t>
  </si>
  <si>
    <t>ПК54.15.8Ат</t>
  </si>
  <si>
    <t>ПК53.15.8Ат</t>
  </si>
  <si>
    <t>ПК51.15.8Ат</t>
  </si>
  <si>
    <t>ПК50.15.8т</t>
  </si>
  <si>
    <t>ПК48.15.8Ат</t>
  </si>
  <si>
    <t>ПК43.15.8т</t>
  </si>
  <si>
    <t>ПК42.15.8т</t>
  </si>
  <si>
    <t>ПК39.15.8т</t>
  </si>
  <si>
    <t>ПК38.15.8т</t>
  </si>
  <si>
    <t>ПК37.15.8т</t>
  </si>
  <si>
    <t>ПК36.15.8т</t>
  </si>
  <si>
    <t>ПК30.15.8т</t>
  </si>
  <si>
    <t>ПК27.15.8т</t>
  </si>
  <si>
    <t>ПК26.15.8т</t>
  </si>
  <si>
    <t>ПК21.15.8т</t>
  </si>
  <si>
    <t>ПК18.15.8Ат</t>
  </si>
  <si>
    <t>ПК63.12.8Ат</t>
  </si>
  <si>
    <t>ПК60.12.8Ат</t>
  </si>
  <si>
    <t>ПК58.12.8Ат</t>
  </si>
  <si>
    <t>ПК57.12.8Ат</t>
  </si>
  <si>
    <t>ПК56.12.8Ат</t>
  </si>
  <si>
    <t>ПК55.12.8Ат</t>
  </si>
  <si>
    <t>ПК54.12.8Ат</t>
  </si>
  <si>
    <t>ПК53.12.8Ат</t>
  </si>
  <si>
    <t>ПК51.12.8Ат</t>
  </si>
  <si>
    <t>ПК50.12.8Ат</t>
  </si>
  <si>
    <t>ПК48.12.8Ат</t>
  </si>
  <si>
    <t>ПК45.12.8Ат</t>
  </si>
  <si>
    <t>ПК43.12.8Ат</t>
  </si>
  <si>
    <t>ПК42.12.8Ат</t>
  </si>
  <si>
    <t>ПК39.12.8т</t>
  </si>
  <si>
    <t>ПК37.12.8т</t>
  </si>
  <si>
    <t>ПК26.12.8т</t>
  </si>
  <si>
    <t>ПК38.12.8т</t>
  </si>
  <si>
    <t>ПК36.12.8т</t>
  </si>
  <si>
    <t>ПК35.12.8т</t>
  </si>
  <si>
    <t>ПК27.12.8т</t>
  </si>
  <si>
    <t>ПК21.12.8т</t>
  </si>
  <si>
    <t>ПК20.12.8т</t>
  </si>
  <si>
    <t>ПК16.12.8т</t>
  </si>
  <si>
    <t>ПК15.12.8т</t>
  </si>
  <si>
    <t>ПК63.10.8Ат</t>
  </si>
  <si>
    <t>ПК58.10.8Ат</t>
  </si>
  <si>
    <t>ПК56.10.8Ат</t>
  </si>
  <si>
    <t>ПК55.10.8Ат</t>
  </si>
  <si>
    <t>ПК54.10.8Ат</t>
  </si>
  <si>
    <t>ПК53.10.8Ат</t>
  </si>
  <si>
    <t>ПК51.10.8Ат</t>
  </si>
  <si>
    <t>ПК48.10.8Ат</t>
  </si>
  <si>
    <t>ПК47.10.8Ат</t>
  </si>
  <si>
    <t>ПК46.10.8Ат</t>
  </si>
  <si>
    <t>ПК45.10.8Ат</t>
  </si>
  <si>
    <t>ПК43.10.8Ат</t>
  </si>
  <si>
    <t>ПК41.10.8т</t>
  </si>
  <si>
    <t>ПК38.10.8т</t>
  </si>
  <si>
    <t>ПК36.10.8т</t>
  </si>
  <si>
    <t>ПК35.10.8т</t>
  </si>
  <si>
    <t>ПК34.10.8т</t>
  </si>
  <si>
    <t>ПК32.10.8т</t>
  </si>
  <si>
    <t>ПК30.10.8т</t>
  </si>
  <si>
    <t>ПК27.10.8т</t>
  </si>
  <si>
    <t>ПК24.10.8т</t>
  </si>
  <si>
    <t>ПКу30-20</t>
  </si>
  <si>
    <t>ПК59.15.8Ат</t>
  </si>
  <si>
    <t>ПК45.15.8т</t>
  </si>
  <si>
    <t>ПК34.15.8т</t>
  </si>
  <si>
    <t>ПК32.15.8т</t>
  </si>
  <si>
    <t>ПК31.15.8т</t>
  </si>
  <si>
    <t>ПК59.12.8Ат</t>
  </si>
  <si>
    <t>ПК47.12.8Ат</t>
  </si>
  <si>
    <t>ПК40.12.8т</t>
  </si>
  <si>
    <t>ПК33.12.8т</t>
  </si>
  <si>
    <t>ПК60.10.8Ат</t>
  </si>
  <si>
    <t>ПК59.10.8Ат</t>
  </si>
  <si>
    <t>2ПБ13-1п</t>
  </si>
  <si>
    <t>2ПБ22-3п</t>
  </si>
  <si>
    <t>2ПБ16-2п</t>
  </si>
  <si>
    <t>2ПБ19-3п</t>
  </si>
  <si>
    <t>2ПБ24столб.</t>
  </si>
  <si>
    <t>2ПБ20столб.</t>
  </si>
  <si>
    <t>2ПБ30-4п</t>
  </si>
  <si>
    <t>2ПБ25-3п</t>
  </si>
  <si>
    <t>3ПБ18-37п</t>
  </si>
  <si>
    <t>3ПБ18-8п</t>
  </si>
  <si>
    <t>3ПБ13-37п</t>
  </si>
  <si>
    <t>3ПБ21-8п</t>
  </si>
  <si>
    <t>3ПБ25-8п</t>
  </si>
  <si>
    <t>3ПБ16-37п</t>
  </si>
  <si>
    <t>3ПБ22-37п</t>
  </si>
  <si>
    <t>3ПБ19-37п</t>
  </si>
  <si>
    <t>3ПБ21-37п</t>
  </si>
  <si>
    <t>3ПБ25-37п</t>
  </si>
  <si>
    <t>5ПБ16-37п</t>
  </si>
  <si>
    <t>5ПБ21-27п</t>
  </si>
  <si>
    <t>5ПБ21-37п</t>
  </si>
  <si>
    <t>5ПБ27-27п</t>
  </si>
  <si>
    <t>5ПБ27-37п</t>
  </si>
  <si>
    <t>5ПБ30-27п</t>
  </si>
  <si>
    <t>5ПБ30-37п</t>
  </si>
  <si>
    <t>5ПБ25-27п</t>
  </si>
  <si>
    <t>5ПБ25-37п</t>
  </si>
  <si>
    <t>1ПК30.18.30</t>
  </si>
  <si>
    <t>Л4-8</t>
  </si>
  <si>
    <t>Л6-8</t>
  </si>
  <si>
    <t>П5-8</t>
  </si>
  <si>
    <t>П8-8</t>
  </si>
  <si>
    <t>П5д-5</t>
  </si>
  <si>
    <t>П11-8</t>
  </si>
  <si>
    <t>ФБС24.3.6т</t>
  </si>
  <si>
    <t>ФБС24.4.6т</t>
  </si>
  <si>
    <t>ФБС24.5.6т</t>
  </si>
  <si>
    <t>ФБС24.6.6т</t>
  </si>
  <si>
    <t>*</t>
  </si>
  <si>
    <t>ООО Павловская ПМК-18"Водстрой"</t>
  </si>
  <si>
    <t>2П30.18.30</t>
  </si>
  <si>
    <t>2ПК30.18.10</t>
  </si>
  <si>
    <t xml:space="preserve">ПРАЙ-ЛИСТ </t>
  </si>
  <si>
    <t xml:space="preserve">НА ЖЕЛЕЗОБЕТОННЫЕ ИЗДЕЛИЯ </t>
  </si>
  <si>
    <t>Маркировка</t>
  </si>
  <si>
    <t>объем изделиям м3</t>
  </si>
  <si>
    <t>кольца железобетонные</t>
  </si>
  <si>
    <t>крышки железобетонные</t>
  </si>
  <si>
    <t>днища железобетонные</t>
  </si>
  <si>
    <t>крышка люка железобетонная</t>
  </si>
  <si>
    <t>блоки гидротехнические</t>
  </si>
  <si>
    <t>плиты облицовочные</t>
  </si>
  <si>
    <t>плиты пустотные</t>
  </si>
  <si>
    <t>перемычки железобетонные</t>
  </si>
  <si>
    <t>плиты дорожные</t>
  </si>
  <si>
    <t>лотки железобетонные</t>
  </si>
  <si>
    <t>плиты перекрытия железобетонных лотков</t>
  </si>
  <si>
    <t>фундаментные блоки</t>
  </si>
  <si>
    <t>плиты ленточных фундаментов</t>
  </si>
  <si>
    <t>Цена шт. в т.ч. НДС 20%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</si>
</sst>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6"/>
  <sheetViews>
    <sheetView tabSelected="1" workbookViewId="0">
      <selection activeCell="F98" sqref="F98"/>
    </sheetView>
  </sheetViews>
  <sheetFormatPr defaultRowHeight="12.75"/>
  <cols>
    <col min="1" max="1" width="3.42578125" customWidth="1"/>
    <col min="2" max="2" width="27.140625" customWidth="1"/>
    <col min="3" max="3" width="16.85546875" customWidth="1"/>
    <col min="4" max="4" width="19.28515625" customWidth="1"/>
    <col min="5" max="5" width="15" customWidth="1"/>
  </cols>
  <sheetData>
    <row r="3" spans="1:5" ht="14.25">
      <c r="A3" s="4" t="s">
        <v>188</v>
      </c>
      <c r="B3" s="3"/>
      <c r="C3" s="3"/>
      <c r="D3" s="3"/>
      <c r="E3" s="3"/>
    </row>
    <row r="4" spans="1:5" ht="14.25">
      <c r="A4" s="4" t="s">
        <v>189</v>
      </c>
      <c r="B4" s="3"/>
      <c r="C4" s="3"/>
      <c r="D4" s="3"/>
      <c r="E4" s="3"/>
    </row>
    <row r="5" spans="1:5" ht="14.25">
      <c r="A5" s="4" t="s">
        <v>185</v>
      </c>
      <c r="B5" s="3"/>
      <c r="C5" s="3"/>
      <c r="D5" s="3"/>
      <c r="E5" s="3"/>
    </row>
    <row r="6" spans="1:5" ht="15.75" thickBot="1">
      <c r="B6" s="2"/>
      <c r="C6" s="2"/>
      <c r="D6" s="2"/>
      <c r="E6" s="2"/>
    </row>
    <row r="7" spans="1:5" ht="47.25" customHeight="1" thickBot="1">
      <c r="B7" s="5" t="s">
        <v>190</v>
      </c>
      <c r="C7" s="5" t="s">
        <v>191</v>
      </c>
      <c r="D7" s="6" t="s">
        <v>205</v>
      </c>
      <c r="E7" s="2"/>
    </row>
    <row r="8" spans="1:5" ht="15.75" customHeight="1" thickBot="1">
      <c r="B8" s="15" t="s">
        <v>192</v>
      </c>
      <c r="C8" s="16"/>
      <c r="D8" s="17"/>
      <c r="E8" s="2"/>
    </row>
    <row r="9" spans="1:5" ht="15">
      <c r="B9" s="9" t="s">
        <v>41</v>
      </c>
      <c r="C9" s="9">
        <v>0.24</v>
      </c>
      <c r="D9" s="11">
        <f>2238/1.18*1.2</f>
        <v>2275.9322033898306</v>
      </c>
      <c r="E9" s="2"/>
    </row>
    <row r="10" spans="1:5" ht="15">
      <c r="B10" s="10" t="s">
        <v>42</v>
      </c>
      <c r="C10" s="10">
        <v>0.4</v>
      </c>
      <c r="D10" s="12">
        <f>3817/1.18*1.2</f>
        <v>3881.6949152542375</v>
      </c>
      <c r="E10" s="2"/>
    </row>
    <row r="11" spans="1:5" ht="15">
      <c r="B11" s="10" t="s">
        <v>43</v>
      </c>
      <c r="C11" s="10">
        <v>0.59</v>
      </c>
      <c r="D11" s="12">
        <f>5736/1.18*1.2</f>
        <v>5833.2203389830511</v>
      </c>
      <c r="E11" s="2"/>
    </row>
    <row r="12" spans="1:5" ht="15">
      <c r="B12" s="10" t="s">
        <v>44</v>
      </c>
      <c r="C12" s="10">
        <v>0.15</v>
      </c>
      <c r="D12" s="12">
        <f>1413/1.18*1.2</f>
        <v>1436.9491525423728</v>
      </c>
      <c r="E12" s="2"/>
    </row>
    <row r="13" spans="1:5" ht="15">
      <c r="B13" s="10" t="s">
        <v>45</v>
      </c>
      <c r="C13" s="10">
        <v>0.1</v>
      </c>
      <c r="D13" s="12">
        <f>1160/1.18*1.2</f>
        <v>1179.6610169491526</v>
      </c>
      <c r="E13" s="2"/>
    </row>
    <row r="14" spans="1:5" ht="15">
      <c r="B14" s="10" t="s">
        <v>46</v>
      </c>
      <c r="C14" s="10">
        <v>7.4999999999999997E-2</v>
      </c>
      <c r="D14" s="12">
        <f>875/1.18*1.2</f>
        <v>889.83050847457628</v>
      </c>
      <c r="E14" s="2"/>
    </row>
    <row r="15" spans="1:5" ht="15">
      <c r="B15" s="10" t="s">
        <v>47</v>
      </c>
      <c r="C15" s="10">
        <v>0.05</v>
      </c>
      <c r="D15" s="12">
        <f>585/1.18*1.2</f>
        <v>594.9152542372882</v>
      </c>
      <c r="E15" s="2"/>
    </row>
    <row r="16" spans="1:5" ht="15">
      <c r="B16" s="10" t="s">
        <v>48</v>
      </c>
      <c r="C16" s="10">
        <v>0.223</v>
      </c>
      <c r="D16" s="12">
        <f>2115/1.18*1.2</f>
        <v>2150.8474576271187</v>
      </c>
      <c r="E16" s="2"/>
    </row>
    <row r="17" spans="2:5" ht="15">
      <c r="B17" s="10" t="s">
        <v>49</v>
      </c>
      <c r="C17" s="10">
        <v>0.16</v>
      </c>
      <c r="D17" s="12">
        <f>1492/1.18*1.2</f>
        <v>1517.2881355932204</v>
      </c>
      <c r="E17" s="2"/>
    </row>
    <row r="18" spans="2:5" ht="15">
      <c r="B18" s="10" t="s">
        <v>50</v>
      </c>
      <c r="C18" s="10">
        <v>0.13400000000000001</v>
      </c>
      <c r="D18" s="12">
        <f>1250/1.18*1.2</f>
        <v>1271.1864406779662</v>
      </c>
      <c r="E18" s="2"/>
    </row>
    <row r="19" spans="2:5" ht="15">
      <c r="B19" s="10" t="s">
        <v>51</v>
      </c>
      <c r="C19" s="10">
        <v>0.24</v>
      </c>
      <c r="D19" s="12">
        <f>2457/1.18*1.2</f>
        <v>2498.6440677966102</v>
      </c>
      <c r="E19" s="2"/>
    </row>
    <row r="20" spans="2:5" ht="15">
      <c r="B20" s="10" t="s">
        <v>52</v>
      </c>
      <c r="C20" s="10">
        <v>0.4</v>
      </c>
      <c r="D20" s="12">
        <f>4068/1.18*1.2</f>
        <v>4136.9491525423728</v>
      </c>
      <c r="E20" s="2"/>
    </row>
    <row r="21" spans="2:5" ht="15.75" thickBot="1">
      <c r="B21" s="10" t="s">
        <v>53</v>
      </c>
      <c r="C21" s="10">
        <v>0.59</v>
      </c>
      <c r="D21" s="12">
        <f>5812/1.18*1.2</f>
        <v>5910.5084745762706</v>
      </c>
      <c r="E21" s="2"/>
    </row>
    <row r="22" spans="2:5" ht="18" customHeight="1" thickBot="1">
      <c r="B22" s="15" t="s">
        <v>193</v>
      </c>
      <c r="C22" s="16"/>
      <c r="D22" s="17"/>
      <c r="E22" s="2"/>
    </row>
    <row r="23" spans="2:5" ht="15">
      <c r="B23" s="10" t="s">
        <v>54</v>
      </c>
      <c r="C23" s="10">
        <v>0.08</v>
      </c>
      <c r="D23" s="12">
        <f>1364/1.18*1.2</f>
        <v>1387.1186440677968</v>
      </c>
      <c r="E23" s="2"/>
    </row>
    <row r="24" spans="2:5" ht="15">
      <c r="B24" s="10" t="s">
        <v>55</v>
      </c>
      <c r="C24" s="10">
        <v>0.2</v>
      </c>
      <c r="D24" s="12">
        <f>3012/1.18*1.2</f>
        <v>3063.0508474576272</v>
      </c>
      <c r="E24" s="2"/>
    </row>
    <row r="25" spans="2:5" ht="15.75" thickBot="1">
      <c r="B25" s="10" t="s">
        <v>56</v>
      </c>
      <c r="C25" s="10">
        <v>0.36</v>
      </c>
      <c r="D25" s="12">
        <f>5403/1.18*1.2</f>
        <v>5494.5762711864409</v>
      </c>
      <c r="E25" s="2"/>
    </row>
    <row r="26" spans="2:5" ht="18.75" customHeight="1" thickBot="1">
      <c r="B26" s="15" t="s">
        <v>194</v>
      </c>
      <c r="C26" s="16"/>
      <c r="D26" s="17"/>
      <c r="E26" s="2"/>
    </row>
    <row r="27" spans="2:5" ht="15">
      <c r="B27" s="10" t="s">
        <v>57</v>
      </c>
      <c r="C27" s="10">
        <v>0.17</v>
      </c>
      <c r="D27" s="12">
        <f>2000/1.18*1.2</f>
        <v>2033.898305084746</v>
      </c>
      <c r="E27" s="2"/>
    </row>
    <row r="28" spans="2:5" ht="15">
      <c r="B28" s="10" t="s">
        <v>58</v>
      </c>
      <c r="C28" s="10">
        <v>0.37</v>
      </c>
      <c r="D28" s="12">
        <f>5000/1.18*1.2</f>
        <v>5084.7457627118647</v>
      </c>
      <c r="E28" s="2"/>
    </row>
    <row r="29" spans="2:5" ht="15.75" thickBot="1">
      <c r="B29" s="10" t="s">
        <v>59</v>
      </c>
      <c r="C29" s="10">
        <v>0.57999999999999996</v>
      </c>
      <c r="D29" s="12">
        <f>7938/1.18*1.2</f>
        <v>8072.5423728813557</v>
      </c>
      <c r="E29" s="2"/>
    </row>
    <row r="30" spans="2:5" ht="20.25" customHeight="1" thickBot="1">
      <c r="B30" s="15" t="s">
        <v>195</v>
      </c>
      <c r="C30" s="16"/>
      <c r="D30" s="17"/>
      <c r="E30" s="2"/>
    </row>
    <row r="31" spans="2:5" ht="15.75" thickBot="1">
      <c r="B31" s="13" t="s">
        <v>60</v>
      </c>
      <c r="C31" s="13">
        <v>2.3E-2</v>
      </c>
      <c r="D31" s="14">
        <f>437/1.18*1.2</f>
        <v>444.40677966101697</v>
      </c>
      <c r="E31" s="2"/>
    </row>
    <row r="32" spans="2:5" ht="19.5" customHeight="1" thickBot="1">
      <c r="B32" s="15" t="s">
        <v>196</v>
      </c>
      <c r="C32" s="16"/>
      <c r="D32" s="17"/>
      <c r="E32" s="2"/>
    </row>
    <row r="33" spans="2:5" ht="15.75" thickBot="1">
      <c r="B33" s="13" t="s">
        <v>61</v>
      </c>
      <c r="C33" s="13">
        <v>1.1100000000000001</v>
      </c>
      <c r="D33" s="14">
        <f>15971/1.18*1.2</f>
        <v>16241.694915254238</v>
      </c>
      <c r="E33" s="2"/>
    </row>
    <row r="34" spans="2:5" ht="17.25" customHeight="1" thickBot="1">
      <c r="B34" s="15" t="s">
        <v>197</v>
      </c>
      <c r="C34" s="16"/>
      <c r="D34" s="17"/>
      <c r="E34" s="2"/>
    </row>
    <row r="35" spans="2:5" ht="15">
      <c r="B35" s="13" t="s">
        <v>62</v>
      </c>
      <c r="C35" s="13">
        <v>0.47299999999999998</v>
      </c>
      <c r="D35" s="14">
        <f>5200/1.18*1.2</f>
        <v>5288.1355932203396</v>
      </c>
      <c r="E35" s="2"/>
    </row>
    <row r="36" spans="2:5" ht="15">
      <c r="B36" s="13" t="s">
        <v>134</v>
      </c>
      <c r="C36" s="13">
        <v>0.56000000000000005</v>
      </c>
      <c r="D36" s="14">
        <f>8295/1.18*1.2</f>
        <v>8435.5932203389839</v>
      </c>
      <c r="E36" s="2"/>
    </row>
    <row r="37" spans="2:5" ht="15">
      <c r="B37" s="13" t="s">
        <v>63</v>
      </c>
      <c r="C37" s="13">
        <v>2.9000000000000001E-2</v>
      </c>
      <c r="D37" s="14">
        <f>350/1.18*1.2</f>
        <v>355.93220338983048</v>
      </c>
      <c r="E37" s="2"/>
    </row>
    <row r="38" spans="2:5" ht="15">
      <c r="B38" s="13" t="s">
        <v>64</v>
      </c>
      <c r="C38" s="13">
        <v>0.06</v>
      </c>
      <c r="D38" s="14">
        <v>690</v>
      </c>
      <c r="E38" s="2"/>
    </row>
    <row r="39" spans="2:5" ht="15.75" thickBot="1">
      <c r="B39" s="13" t="s">
        <v>65</v>
      </c>
      <c r="C39" s="13">
        <v>0.06</v>
      </c>
      <c r="D39" s="14">
        <v>897</v>
      </c>
      <c r="E39" s="2"/>
    </row>
    <row r="40" spans="2:5" ht="19.5" customHeight="1" thickBot="1">
      <c r="B40" s="15" t="s">
        <v>198</v>
      </c>
      <c r="C40" s="16"/>
      <c r="D40" s="17"/>
      <c r="E40" s="2"/>
    </row>
    <row r="41" spans="2:5" ht="15">
      <c r="B41" s="13" t="s">
        <v>66</v>
      </c>
      <c r="C41" s="13">
        <v>2.06</v>
      </c>
      <c r="D41" s="14">
        <f>12227*1.1</f>
        <v>13449.7</v>
      </c>
      <c r="E41" s="2"/>
    </row>
    <row r="42" spans="2:5" ht="15">
      <c r="B42" s="13" t="s">
        <v>67</v>
      </c>
      <c r="C42" s="13">
        <v>1.96</v>
      </c>
      <c r="D42" s="14">
        <v>12540</v>
      </c>
      <c r="E42" s="2"/>
    </row>
    <row r="43" spans="2:5" ht="15">
      <c r="B43" s="13" t="s">
        <v>135</v>
      </c>
      <c r="C43" s="13">
        <v>1.93</v>
      </c>
      <c r="D43" s="14">
        <v>12350</v>
      </c>
      <c r="E43" s="2"/>
    </row>
    <row r="44" spans="2:5" ht="15">
      <c r="B44" s="13" t="s">
        <v>68</v>
      </c>
      <c r="C44" s="13">
        <v>1.88</v>
      </c>
      <c r="D44" s="14">
        <v>12270</v>
      </c>
      <c r="E44" s="2"/>
    </row>
    <row r="45" spans="2:5" ht="15">
      <c r="B45" s="13" t="s">
        <v>69</v>
      </c>
      <c r="C45" s="13">
        <v>1.86</v>
      </c>
      <c r="D45" s="14">
        <v>12140</v>
      </c>
      <c r="E45" s="2"/>
    </row>
    <row r="46" spans="2:5" ht="15">
      <c r="B46" s="13" t="s">
        <v>70</v>
      </c>
      <c r="C46" s="13">
        <v>1.83</v>
      </c>
      <c r="D46" s="14">
        <v>10790</v>
      </c>
      <c r="E46" s="2"/>
    </row>
    <row r="47" spans="2:5" ht="15">
      <c r="B47" s="13" t="s">
        <v>71</v>
      </c>
      <c r="C47" s="13">
        <v>1.8</v>
      </c>
      <c r="D47" s="14">
        <v>10610</v>
      </c>
      <c r="E47" s="2"/>
    </row>
    <row r="48" spans="2:5" ht="15">
      <c r="B48" s="13" t="s">
        <v>72</v>
      </c>
      <c r="C48" s="13">
        <v>1.76</v>
      </c>
      <c r="D48" s="14">
        <v>10370</v>
      </c>
      <c r="E48" s="2"/>
    </row>
    <row r="49" spans="2:5" ht="15">
      <c r="B49" s="13" t="s">
        <v>73</v>
      </c>
      <c r="C49" s="13">
        <v>1.73</v>
      </c>
      <c r="D49" s="14">
        <v>10190</v>
      </c>
      <c r="E49" s="2"/>
    </row>
    <row r="50" spans="2:5" ht="15">
      <c r="B50" s="13" t="s">
        <v>74</v>
      </c>
      <c r="C50" s="13">
        <v>1.66</v>
      </c>
      <c r="D50" s="14">
        <v>9780</v>
      </c>
      <c r="E50" s="2"/>
    </row>
    <row r="51" spans="2:5" ht="15">
      <c r="B51" s="13" t="s">
        <v>75</v>
      </c>
      <c r="C51" s="13">
        <v>1.63</v>
      </c>
      <c r="D51" s="14">
        <v>9600</v>
      </c>
      <c r="E51" s="2"/>
    </row>
    <row r="52" spans="2:5" ht="15">
      <c r="B52" s="13" t="s">
        <v>76</v>
      </c>
      <c r="C52" s="13">
        <v>1.57</v>
      </c>
      <c r="D52" s="14">
        <v>9010</v>
      </c>
      <c r="E52" s="2"/>
    </row>
    <row r="53" spans="2:5" ht="15">
      <c r="B53" s="13" t="s">
        <v>136</v>
      </c>
      <c r="C53" s="13">
        <v>1.47</v>
      </c>
      <c r="D53" s="14">
        <v>8440</v>
      </c>
      <c r="E53" s="2"/>
    </row>
    <row r="54" spans="2:5" ht="15">
      <c r="B54" s="13" t="s">
        <v>77</v>
      </c>
      <c r="C54" s="13">
        <v>1.4</v>
      </c>
      <c r="D54" s="14">
        <v>8040</v>
      </c>
      <c r="E54" s="2"/>
    </row>
    <row r="55" spans="2:5" ht="15">
      <c r="B55" s="13" t="s">
        <v>78</v>
      </c>
      <c r="C55" s="13">
        <v>1.37</v>
      </c>
      <c r="D55" s="14">
        <v>7870</v>
      </c>
      <c r="E55" s="2"/>
    </row>
    <row r="56" spans="2:5" ht="15">
      <c r="B56" s="13" t="s">
        <v>79</v>
      </c>
      <c r="C56" s="13">
        <v>1.27</v>
      </c>
      <c r="D56" s="14">
        <v>7720</v>
      </c>
      <c r="E56" s="2"/>
    </row>
    <row r="57" spans="2:5" ht="15">
      <c r="B57" s="13" t="s">
        <v>80</v>
      </c>
      <c r="C57" s="13">
        <v>1.24</v>
      </c>
      <c r="D57" s="14">
        <v>7540</v>
      </c>
      <c r="E57" s="2"/>
    </row>
    <row r="58" spans="2:5" ht="15">
      <c r="B58" s="13" t="s">
        <v>81</v>
      </c>
      <c r="C58" s="13">
        <v>1.21</v>
      </c>
      <c r="D58" s="14">
        <v>7360</v>
      </c>
      <c r="E58" s="2"/>
    </row>
    <row r="59" spans="2:5" ht="15">
      <c r="B59" s="13" t="s">
        <v>82</v>
      </c>
      <c r="C59" s="13">
        <v>1.17</v>
      </c>
      <c r="D59" s="14">
        <v>7120</v>
      </c>
      <c r="E59" s="2"/>
    </row>
    <row r="60" spans="2:5" ht="15">
      <c r="B60" s="13" t="s">
        <v>137</v>
      </c>
      <c r="C60" s="13">
        <v>1.1100000000000001</v>
      </c>
      <c r="D60" s="14">
        <v>6420</v>
      </c>
      <c r="E60" s="2"/>
    </row>
    <row r="61" spans="2:5" ht="15">
      <c r="B61" s="13" t="s">
        <v>138</v>
      </c>
      <c r="C61" s="13">
        <v>1.04</v>
      </c>
      <c r="D61" s="14">
        <v>6020</v>
      </c>
      <c r="E61" s="2"/>
    </row>
    <row r="62" spans="2:5" ht="15">
      <c r="B62" s="13" t="s">
        <v>139</v>
      </c>
      <c r="C62" s="13">
        <v>1.01</v>
      </c>
      <c r="D62" s="14">
        <v>5850</v>
      </c>
      <c r="E62" s="2"/>
    </row>
    <row r="63" spans="2:5" ht="15">
      <c r="B63" s="13" t="s">
        <v>83</v>
      </c>
      <c r="C63" s="13">
        <v>0.98</v>
      </c>
      <c r="D63" s="14">
        <v>5480</v>
      </c>
      <c r="E63" s="2"/>
    </row>
    <row r="64" spans="2:5" ht="15">
      <c r="B64" s="13" t="s">
        <v>84</v>
      </c>
      <c r="C64" s="13">
        <v>0.88</v>
      </c>
      <c r="D64" s="14">
        <v>4860</v>
      </c>
      <c r="E64" s="2"/>
    </row>
    <row r="65" spans="2:5" ht="15">
      <c r="B65" s="13" t="s">
        <v>85</v>
      </c>
      <c r="C65" s="13">
        <v>0.84</v>
      </c>
      <c r="D65" s="14">
        <v>4690</v>
      </c>
      <c r="E65" s="2"/>
    </row>
    <row r="66" spans="2:5" ht="15">
      <c r="B66" s="13" t="s">
        <v>86</v>
      </c>
      <c r="C66" s="13">
        <v>0.68</v>
      </c>
      <c r="D66" s="14">
        <v>3800</v>
      </c>
      <c r="E66" s="2"/>
    </row>
    <row r="67" spans="2:5" ht="15">
      <c r="B67" s="13" t="s">
        <v>87</v>
      </c>
      <c r="C67" s="13">
        <v>0.57999999999999996</v>
      </c>
      <c r="D67" s="14">
        <v>3240</v>
      </c>
      <c r="E67" s="2"/>
    </row>
    <row r="68" spans="2:5" ht="15">
      <c r="B68" s="13" t="s">
        <v>88</v>
      </c>
      <c r="C68" s="13">
        <v>1.64</v>
      </c>
      <c r="D68" s="14">
        <v>10660</v>
      </c>
      <c r="E68" s="2"/>
    </row>
    <row r="69" spans="2:5" ht="15">
      <c r="B69" s="13" t="s">
        <v>89</v>
      </c>
      <c r="C69" s="13">
        <v>1.57</v>
      </c>
      <c r="D69" s="14">
        <v>9820</v>
      </c>
      <c r="E69" s="2"/>
    </row>
    <row r="70" spans="2:5" ht="15">
      <c r="B70" s="13" t="s">
        <v>140</v>
      </c>
      <c r="C70" s="13">
        <v>1.54</v>
      </c>
      <c r="D70" s="14">
        <v>9630</v>
      </c>
      <c r="E70" s="2"/>
    </row>
    <row r="71" spans="2:5" ht="15">
      <c r="B71" s="13" t="s">
        <v>90</v>
      </c>
      <c r="C71" s="13">
        <v>1.51</v>
      </c>
      <c r="D71" s="14">
        <v>9100</v>
      </c>
      <c r="E71" s="2"/>
    </row>
    <row r="72" spans="2:5" ht="15">
      <c r="B72" s="13" t="s">
        <v>91</v>
      </c>
      <c r="C72" s="13">
        <v>1.49</v>
      </c>
      <c r="D72" s="14">
        <v>8980</v>
      </c>
      <c r="E72" s="2"/>
    </row>
    <row r="73" spans="2:5" ht="15">
      <c r="B73" s="13" t="s">
        <v>92</v>
      </c>
      <c r="C73" s="13">
        <v>1.46</v>
      </c>
      <c r="D73" s="14">
        <v>8600</v>
      </c>
      <c r="E73" s="2"/>
    </row>
    <row r="74" spans="2:5" ht="15">
      <c r="B74" s="13" t="s">
        <v>93</v>
      </c>
      <c r="C74" s="13">
        <v>1.44</v>
      </c>
      <c r="D74" s="14">
        <v>8260</v>
      </c>
      <c r="E74" s="2"/>
    </row>
    <row r="75" spans="2:5" ht="15">
      <c r="B75" s="13" t="s">
        <v>94</v>
      </c>
      <c r="C75" s="13">
        <v>1.4079999999999999</v>
      </c>
      <c r="D75" s="14">
        <v>8080</v>
      </c>
      <c r="E75" s="2"/>
    </row>
    <row r="76" spans="2:5" ht="15">
      <c r="B76" s="13" t="s">
        <v>95</v>
      </c>
      <c r="C76" s="13">
        <v>1.38</v>
      </c>
      <c r="D76" s="14">
        <v>7710</v>
      </c>
      <c r="E76" s="2"/>
    </row>
    <row r="77" spans="2:5" ht="15">
      <c r="B77" s="13" t="s">
        <v>96</v>
      </c>
      <c r="C77" s="13">
        <v>1.33</v>
      </c>
      <c r="D77" s="14">
        <v>7360</v>
      </c>
      <c r="E77" s="2"/>
    </row>
    <row r="78" spans="2:5" ht="15">
      <c r="B78" s="13" t="s">
        <v>97</v>
      </c>
      <c r="C78" s="13">
        <v>1.3</v>
      </c>
      <c r="D78" s="14">
        <v>7150</v>
      </c>
      <c r="E78" s="2"/>
    </row>
    <row r="79" spans="2:5" ht="15">
      <c r="B79" s="13" t="s">
        <v>98</v>
      </c>
      <c r="C79" s="13">
        <v>1.25</v>
      </c>
      <c r="D79" s="14">
        <v>6800</v>
      </c>
      <c r="E79" s="2"/>
    </row>
    <row r="80" spans="2:5" ht="15">
      <c r="B80" s="13" t="s">
        <v>141</v>
      </c>
      <c r="C80" s="13">
        <v>1.23</v>
      </c>
      <c r="D80" s="14">
        <v>6690</v>
      </c>
      <c r="E80" s="2"/>
    </row>
    <row r="81" spans="2:5" ht="15">
      <c r="B81" s="13" t="s">
        <v>99</v>
      </c>
      <c r="C81" s="13">
        <v>1.17</v>
      </c>
      <c r="D81" s="14">
        <v>6370</v>
      </c>
      <c r="E81" s="2"/>
    </row>
    <row r="82" spans="2:5" ht="15">
      <c r="B82" s="13" t="s">
        <v>100</v>
      </c>
      <c r="C82" s="13">
        <v>1.1200000000000001</v>
      </c>
      <c r="D82" s="14">
        <v>6100</v>
      </c>
      <c r="E82" s="2"/>
    </row>
    <row r="83" spans="2:5" ht="15">
      <c r="B83" s="13" t="s">
        <v>101</v>
      </c>
      <c r="C83" s="13">
        <v>1.0900000000000001</v>
      </c>
      <c r="D83" s="14">
        <v>5940</v>
      </c>
      <c r="E83" s="2"/>
    </row>
    <row r="84" spans="2:5" ht="15">
      <c r="B84" s="13" t="s">
        <v>142</v>
      </c>
      <c r="C84" s="13">
        <v>1.04</v>
      </c>
      <c r="D84" s="14">
        <v>5670</v>
      </c>
      <c r="E84" s="2"/>
    </row>
    <row r="85" spans="2:5" ht="15">
      <c r="B85" s="13" t="s">
        <v>102</v>
      </c>
      <c r="C85" s="13">
        <v>1.02</v>
      </c>
      <c r="D85" s="14">
        <v>5560</v>
      </c>
      <c r="E85" s="2"/>
    </row>
    <row r="86" spans="2:5" ht="15">
      <c r="B86" s="13" t="s">
        <v>105</v>
      </c>
      <c r="C86" s="13">
        <v>0.99</v>
      </c>
      <c r="D86" s="14">
        <v>5400</v>
      </c>
      <c r="E86" s="2"/>
    </row>
    <row r="87" spans="2:5" ht="15">
      <c r="B87" s="13" t="s">
        <v>103</v>
      </c>
      <c r="C87" s="13">
        <v>0.96</v>
      </c>
      <c r="D87" s="14">
        <v>5230</v>
      </c>
      <c r="E87" s="2"/>
    </row>
    <row r="88" spans="2:5" ht="15">
      <c r="B88" s="13" t="s">
        <v>106</v>
      </c>
      <c r="C88" s="13">
        <v>0.94</v>
      </c>
      <c r="D88" s="14">
        <v>5120</v>
      </c>
      <c r="E88" s="2"/>
    </row>
    <row r="89" spans="2:5" ht="15">
      <c r="B89" s="13" t="s">
        <v>107</v>
      </c>
      <c r="C89" s="13">
        <v>0.91</v>
      </c>
      <c r="D89" s="14">
        <v>4960</v>
      </c>
      <c r="E89" s="2"/>
    </row>
    <row r="90" spans="2:5" ht="15">
      <c r="B90" s="13" t="s">
        <v>143</v>
      </c>
      <c r="C90" s="13">
        <v>0.86</v>
      </c>
      <c r="D90" s="14">
        <v>4690</v>
      </c>
      <c r="E90" s="2"/>
    </row>
    <row r="91" spans="2:5" ht="15">
      <c r="B91" s="13" t="s">
        <v>108</v>
      </c>
      <c r="C91" s="13">
        <v>0.7</v>
      </c>
      <c r="D91" s="14">
        <v>3820</v>
      </c>
      <c r="E91" s="2"/>
    </row>
    <row r="92" spans="2:5" ht="15">
      <c r="B92" s="13" t="s">
        <v>104</v>
      </c>
      <c r="C92" s="13">
        <v>0.68</v>
      </c>
      <c r="D92" s="14">
        <v>3710</v>
      </c>
      <c r="E92" s="2"/>
    </row>
    <row r="93" spans="2:5" ht="15">
      <c r="B93" s="13" t="s">
        <v>109</v>
      </c>
      <c r="C93" s="13">
        <v>0.55000000000000004</v>
      </c>
      <c r="D93" s="14">
        <v>3000</v>
      </c>
      <c r="E93" s="2"/>
    </row>
    <row r="94" spans="2:5" ht="15">
      <c r="B94" s="13" t="s">
        <v>110</v>
      </c>
      <c r="C94" s="13">
        <v>0.54</v>
      </c>
      <c r="D94" s="14">
        <v>2950</v>
      </c>
      <c r="E94" s="2"/>
    </row>
    <row r="95" spans="2:5" ht="15">
      <c r="B95" s="13" t="s">
        <v>111</v>
      </c>
      <c r="C95" s="13">
        <v>0.41</v>
      </c>
      <c r="D95" s="14">
        <v>2520</v>
      </c>
      <c r="E95" s="2"/>
    </row>
    <row r="96" spans="2:5" ht="15">
      <c r="B96" s="13" t="s">
        <v>112</v>
      </c>
      <c r="C96" s="13">
        <v>0.39</v>
      </c>
      <c r="D96" s="14">
        <v>2400</v>
      </c>
      <c r="E96" s="2"/>
    </row>
    <row r="97" spans="2:5" ht="15">
      <c r="B97" s="13" t="s">
        <v>113</v>
      </c>
      <c r="C97" s="13">
        <v>1.38</v>
      </c>
      <c r="D97" s="14">
        <v>8210</v>
      </c>
      <c r="E97" s="2"/>
    </row>
    <row r="98" spans="2:5" ht="15">
      <c r="B98" s="13" t="s">
        <v>144</v>
      </c>
      <c r="C98" s="13">
        <v>1.32</v>
      </c>
      <c r="D98" s="14">
        <v>7850</v>
      </c>
      <c r="E98" s="2"/>
    </row>
    <row r="99" spans="2:5" ht="15">
      <c r="B99" s="13" t="s">
        <v>145</v>
      </c>
      <c r="C99" s="13">
        <v>1.29</v>
      </c>
      <c r="D99" s="14">
        <v>7670</v>
      </c>
      <c r="E99" s="2"/>
    </row>
    <row r="100" spans="2:5" ht="15">
      <c r="B100" s="13" t="s">
        <v>114</v>
      </c>
      <c r="C100" s="13">
        <v>1.27</v>
      </c>
      <c r="D100" s="14">
        <v>7600</v>
      </c>
      <c r="E100" s="2"/>
    </row>
    <row r="101" spans="2:5" ht="15">
      <c r="B101" s="13" t="s">
        <v>115</v>
      </c>
      <c r="C101" s="13">
        <v>1.23</v>
      </c>
      <c r="D101" s="14">
        <v>7430</v>
      </c>
      <c r="E101" s="2"/>
    </row>
    <row r="102" spans="2:5" ht="15">
      <c r="B102" s="13" t="s">
        <v>116</v>
      </c>
      <c r="C102" s="13">
        <v>1.21</v>
      </c>
      <c r="D102" s="14">
        <v>7340</v>
      </c>
      <c r="E102" s="2"/>
    </row>
    <row r="103" spans="2:5" ht="15">
      <c r="B103" s="13" t="s">
        <v>117</v>
      </c>
      <c r="C103" s="13">
        <v>1.18</v>
      </c>
      <c r="D103" s="14">
        <v>7260</v>
      </c>
      <c r="E103" s="2"/>
    </row>
    <row r="104" spans="2:5" ht="15">
      <c r="B104" s="13" t="s">
        <v>118</v>
      </c>
      <c r="C104" s="13">
        <v>1.1599999999999999</v>
      </c>
      <c r="D104" s="14">
        <v>7140</v>
      </c>
      <c r="E104" s="2"/>
    </row>
    <row r="105" spans="2:5" ht="15">
      <c r="B105" s="13" t="s">
        <v>119</v>
      </c>
      <c r="C105" s="13">
        <v>1.1200000000000001</v>
      </c>
      <c r="D105" s="14">
        <v>6900</v>
      </c>
      <c r="E105" s="2"/>
    </row>
    <row r="106" spans="2:5" ht="15">
      <c r="B106" s="13" t="s">
        <v>120</v>
      </c>
      <c r="C106" s="13">
        <v>1.05</v>
      </c>
      <c r="D106" s="14">
        <v>6470</v>
      </c>
      <c r="E106" s="2"/>
    </row>
    <row r="107" spans="2:5" ht="15">
      <c r="B107" s="13" t="s">
        <v>121</v>
      </c>
      <c r="C107" s="13">
        <v>1.03</v>
      </c>
      <c r="D107" s="14">
        <v>6350</v>
      </c>
      <c r="E107" s="2"/>
    </row>
    <row r="108" spans="2:5" ht="15">
      <c r="B108" s="13" t="s">
        <v>122</v>
      </c>
      <c r="C108" s="13">
        <v>1.01</v>
      </c>
      <c r="D108" s="14">
        <v>6230</v>
      </c>
      <c r="E108" s="2"/>
    </row>
    <row r="109" spans="2:5" ht="15">
      <c r="B109" s="13" t="s">
        <v>123</v>
      </c>
      <c r="C109" s="13">
        <v>0.99</v>
      </c>
      <c r="D109" s="14">
        <v>6110</v>
      </c>
      <c r="E109" s="2"/>
    </row>
    <row r="110" spans="2:5" ht="15">
      <c r="B110" s="13" t="s">
        <v>124</v>
      </c>
      <c r="C110" s="13">
        <v>0.94</v>
      </c>
      <c r="D110" s="14">
        <v>5800</v>
      </c>
      <c r="E110" s="2"/>
    </row>
    <row r="111" spans="2:5" ht="15">
      <c r="B111" s="13" t="s">
        <v>125</v>
      </c>
      <c r="C111" s="13">
        <v>0.9</v>
      </c>
      <c r="D111" s="14">
        <v>5550</v>
      </c>
      <c r="E111" s="2"/>
    </row>
    <row r="112" spans="2:5" ht="15">
      <c r="B112" s="13" t="s">
        <v>126</v>
      </c>
      <c r="C112" s="13">
        <v>0.83</v>
      </c>
      <c r="D112" s="14">
        <v>5120</v>
      </c>
      <c r="E112" s="2"/>
    </row>
    <row r="113" spans="2:9" ht="15">
      <c r="B113" s="13" t="s">
        <v>127</v>
      </c>
      <c r="C113" s="13">
        <v>0.78</v>
      </c>
      <c r="D113" s="14">
        <v>4810</v>
      </c>
      <c r="E113" s="2"/>
    </row>
    <row r="114" spans="2:9" ht="15">
      <c r="B114" s="13" t="s">
        <v>128</v>
      </c>
      <c r="C114" s="13">
        <v>0.77</v>
      </c>
      <c r="D114" s="14">
        <v>4750</v>
      </c>
      <c r="E114" s="2"/>
    </row>
    <row r="115" spans="2:9" ht="15">
      <c r="B115" s="13" t="s">
        <v>129</v>
      </c>
      <c r="C115" s="13">
        <v>0.73</v>
      </c>
      <c r="D115" s="14">
        <v>4500</v>
      </c>
      <c r="E115" s="2"/>
    </row>
    <row r="116" spans="2:9" ht="15">
      <c r="B116" s="13" t="s">
        <v>130</v>
      </c>
      <c r="C116" s="13">
        <v>0.7</v>
      </c>
      <c r="D116" s="14">
        <v>4320</v>
      </c>
      <c r="E116" s="2"/>
    </row>
    <row r="117" spans="2:9" ht="15">
      <c r="B117" s="13" t="s">
        <v>131</v>
      </c>
      <c r="C117" s="13">
        <v>0.66</v>
      </c>
      <c r="D117" s="14">
        <v>4070</v>
      </c>
      <c r="E117" s="2"/>
    </row>
    <row r="118" spans="2:9" ht="15">
      <c r="B118" s="13" t="s">
        <v>132</v>
      </c>
      <c r="C118" s="13">
        <v>0.57999999999999996</v>
      </c>
      <c r="D118" s="14">
        <v>3580</v>
      </c>
      <c r="E118" s="2"/>
    </row>
    <row r="119" spans="2:9" ht="15.75" thickBot="1">
      <c r="B119" s="13" t="s">
        <v>133</v>
      </c>
      <c r="C119" s="13">
        <v>0.52</v>
      </c>
      <c r="D119" s="14">
        <f>C119*D118/C118</f>
        <v>3209.6551724137935</v>
      </c>
      <c r="E119" s="2"/>
    </row>
    <row r="120" spans="2:9" ht="18.75" customHeight="1" thickBot="1">
      <c r="B120" s="15" t="s">
        <v>199</v>
      </c>
      <c r="C120" s="16"/>
      <c r="D120" s="17"/>
      <c r="E120" s="2"/>
    </row>
    <row r="121" spans="2:9" ht="15">
      <c r="B121" s="13" t="s">
        <v>146</v>
      </c>
      <c r="C121" s="13">
        <v>2.1999999999999999E-2</v>
      </c>
      <c r="D121" s="13">
        <v>256</v>
      </c>
      <c r="E121" s="2"/>
    </row>
    <row r="122" spans="2:9" ht="15">
      <c r="B122" s="13" t="s">
        <v>147</v>
      </c>
      <c r="C122" s="13">
        <v>3.6999999999999998E-2</v>
      </c>
      <c r="D122" s="13">
        <v>432</v>
      </c>
      <c r="E122" s="2"/>
    </row>
    <row r="123" spans="2:9" ht="15">
      <c r="B123" s="13" t="s">
        <v>148</v>
      </c>
      <c r="C123" s="13">
        <v>2.5999999999999999E-2</v>
      </c>
      <c r="D123" s="13">
        <v>304</v>
      </c>
      <c r="E123" s="2"/>
    </row>
    <row r="124" spans="2:9" ht="15">
      <c r="B124" s="13" t="s">
        <v>149</v>
      </c>
      <c r="C124" s="13">
        <v>3.3000000000000002E-2</v>
      </c>
      <c r="D124" s="13">
        <v>384</v>
      </c>
      <c r="E124" s="2"/>
      <c r="F124" s="1"/>
      <c r="G124" s="1"/>
      <c r="H124" s="1"/>
      <c r="I124" s="1"/>
    </row>
    <row r="125" spans="2:9" ht="15">
      <c r="B125" s="13" t="s">
        <v>150</v>
      </c>
      <c r="C125" s="13">
        <v>3.4000000000000002E-2</v>
      </c>
      <c r="D125" s="14">
        <v>743</v>
      </c>
      <c r="E125" s="2"/>
      <c r="F125" s="1"/>
      <c r="G125" s="1"/>
      <c r="H125" s="1"/>
      <c r="I125" s="1"/>
    </row>
    <row r="126" spans="2:9" ht="15">
      <c r="B126" s="13" t="s">
        <v>151</v>
      </c>
      <c r="C126" s="13">
        <v>3.4000000000000002E-2</v>
      </c>
      <c r="D126" s="14">
        <v>713</v>
      </c>
      <c r="E126" s="2"/>
      <c r="F126" s="1"/>
      <c r="G126" s="1"/>
      <c r="H126" s="1"/>
      <c r="I126" s="1"/>
    </row>
    <row r="127" spans="2:9" ht="15">
      <c r="B127" s="13" t="s">
        <v>152</v>
      </c>
      <c r="C127" s="13">
        <v>0.05</v>
      </c>
      <c r="D127" s="14">
        <v>696</v>
      </c>
      <c r="E127" s="2"/>
      <c r="F127" s="1"/>
      <c r="G127" s="1"/>
      <c r="H127" s="1"/>
      <c r="I127" s="1"/>
    </row>
    <row r="128" spans="2:9" ht="15">
      <c r="B128" s="13" t="s">
        <v>153</v>
      </c>
      <c r="C128" s="13">
        <v>4.1000000000000002E-2</v>
      </c>
      <c r="D128" s="14">
        <v>497</v>
      </c>
      <c r="E128" s="2"/>
      <c r="F128" s="1"/>
      <c r="G128" s="1"/>
      <c r="H128" s="1"/>
      <c r="I128" s="1"/>
    </row>
    <row r="129" spans="2:9" ht="15">
      <c r="B129" s="13" t="s">
        <v>154</v>
      </c>
      <c r="C129" s="13">
        <v>4.8000000000000001E-2</v>
      </c>
      <c r="D129" s="14">
        <v>769</v>
      </c>
      <c r="E129" s="2"/>
      <c r="F129" s="7"/>
      <c r="G129" s="7"/>
      <c r="H129" s="7"/>
      <c r="I129" s="1"/>
    </row>
    <row r="130" spans="2:9" ht="15">
      <c r="B130" s="13" t="s">
        <v>155</v>
      </c>
      <c r="C130" s="13">
        <v>4.8000000000000001E-2</v>
      </c>
      <c r="D130" s="14">
        <v>487</v>
      </c>
      <c r="E130" s="2"/>
      <c r="F130" s="1"/>
      <c r="G130" s="1"/>
      <c r="H130" s="1"/>
      <c r="I130" s="1"/>
    </row>
    <row r="131" spans="2:9" ht="15">
      <c r="B131" s="13" t="s">
        <v>156</v>
      </c>
      <c r="C131" s="13">
        <v>3.4000000000000002E-2</v>
      </c>
      <c r="D131" s="13">
        <v>459</v>
      </c>
      <c r="E131" s="2"/>
      <c r="F131" s="1"/>
      <c r="G131" s="1"/>
      <c r="H131" s="1"/>
      <c r="I131" s="1"/>
    </row>
    <row r="132" spans="2:9" ht="15">
      <c r="B132" s="13" t="s">
        <v>157</v>
      </c>
      <c r="C132" s="13">
        <v>5.5E-2</v>
      </c>
      <c r="D132" s="14">
        <v>540</v>
      </c>
      <c r="E132" s="2" t="s">
        <v>184</v>
      </c>
      <c r="F132" s="1"/>
      <c r="G132" s="1"/>
      <c r="H132" s="1"/>
      <c r="I132" s="1"/>
    </row>
    <row r="133" spans="2:9" ht="15">
      <c r="B133" s="13" t="s">
        <v>158</v>
      </c>
      <c r="C133" s="13">
        <v>6.5000000000000002E-2</v>
      </c>
      <c r="D133" s="13">
        <v>701</v>
      </c>
      <c r="E133" s="2"/>
      <c r="F133" s="1"/>
      <c r="G133" s="1"/>
      <c r="H133" s="1"/>
      <c r="I133" s="1"/>
    </row>
    <row r="134" spans="2:9" ht="15">
      <c r="B134" s="13" t="s">
        <v>159</v>
      </c>
      <c r="C134" s="13">
        <v>4.1000000000000002E-2</v>
      </c>
      <c r="D134" s="13">
        <v>656</v>
      </c>
      <c r="E134" s="2"/>
      <c r="F134" s="1"/>
      <c r="G134" s="1"/>
      <c r="H134" s="1"/>
      <c r="I134" s="1"/>
    </row>
    <row r="135" spans="2:9" ht="15">
      <c r="B135" s="13" t="s">
        <v>160</v>
      </c>
      <c r="C135" s="13">
        <v>5.8000000000000003E-2</v>
      </c>
      <c r="D135" s="13">
        <v>1036</v>
      </c>
      <c r="E135" s="2"/>
    </row>
    <row r="136" spans="2:9" ht="15">
      <c r="B136" s="13" t="s">
        <v>161</v>
      </c>
      <c r="C136" s="13">
        <v>5.0999999999999997E-2</v>
      </c>
      <c r="D136" s="13">
        <v>845</v>
      </c>
      <c r="E136" s="2"/>
    </row>
    <row r="137" spans="2:9" ht="15">
      <c r="B137" s="13" t="s">
        <v>162</v>
      </c>
      <c r="C137" s="13">
        <v>5.5E-2</v>
      </c>
      <c r="D137" s="14">
        <v>1214</v>
      </c>
      <c r="E137" s="2"/>
    </row>
    <row r="138" spans="2:9" ht="15">
      <c r="B138" s="13" t="s">
        <v>163</v>
      </c>
      <c r="C138" s="13">
        <v>6.5000000000000002E-2</v>
      </c>
      <c r="D138" s="13">
        <v>1434</v>
      </c>
      <c r="E138" s="2"/>
    </row>
    <row r="139" spans="2:9" ht="15">
      <c r="B139" s="13" t="s">
        <v>164</v>
      </c>
      <c r="C139" s="13">
        <v>8.5000000000000006E-2</v>
      </c>
      <c r="D139" s="13">
        <v>1221</v>
      </c>
      <c r="E139" s="2"/>
    </row>
    <row r="140" spans="2:9" ht="15">
      <c r="B140" s="13" t="s">
        <v>165</v>
      </c>
      <c r="C140" s="13">
        <v>0.114</v>
      </c>
      <c r="D140" s="13">
        <v>1363</v>
      </c>
      <c r="E140" s="2"/>
    </row>
    <row r="141" spans="2:9" ht="15">
      <c r="B141" s="13" t="s">
        <v>166</v>
      </c>
      <c r="C141" s="13">
        <v>0.114</v>
      </c>
      <c r="D141" s="13">
        <v>1516</v>
      </c>
      <c r="E141" s="2"/>
    </row>
    <row r="142" spans="2:9" ht="15">
      <c r="B142" s="13" t="s">
        <v>167</v>
      </c>
      <c r="C142" s="13">
        <v>0.15</v>
      </c>
      <c r="D142" s="13">
        <v>2075</v>
      </c>
      <c r="E142" s="2"/>
    </row>
    <row r="143" spans="2:9" ht="15">
      <c r="B143" s="13" t="s">
        <v>168</v>
      </c>
      <c r="C143" s="13">
        <v>0.15</v>
      </c>
      <c r="D143" s="13">
        <v>3204</v>
      </c>
      <c r="E143" s="2"/>
    </row>
    <row r="144" spans="2:9" ht="15">
      <c r="B144" s="13" t="s">
        <v>169</v>
      </c>
      <c r="C144" s="13">
        <v>0.16400000000000001</v>
      </c>
      <c r="D144" s="13">
        <v>3494</v>
      </c>
      <c r="E144" s="2"/>
    </row>
    <row r="145" spans="2:8" ht="15">
      <c r="B145" s="13" t="s">
        <v>170</v>
      </c>
      <c r="C145" s="13">
        <v>0.16400000000000001</v>
      </c>
      <c r="D145" s="13">
        <v>4123</v>
      </c>
      <c r="E145" s="2"/>
    </row>
    <row r="146" spans="2:8" ht="15">
      <c r="B146" s="13" t="s">
        <v>171</v>
      </c>
      <c r="C146" s="13">
        <v>0.13500000000000001</v>
      </c>
      <c r="D146" s="13">
        <v>1868</v>
      </c>
      <c r="E146" s="2"/>
    </row>
    <row r="147" spans="2:8" ht="15.75" thickBot="1">
      <c r="B147" s="13" t="s">
        <v>172</v>
      </c>
      <c r="C147" s="13">
        <v>0.13500000000000001</v>
      </c>
      <c r="D147" s="13">
        <v>2392</v>
      </c>
      <c r="E147" s="2"/>
    </row>
    <row r="148" spans="2:8" ht="18" customHeight="1" thickBot="1">
      <c r="B148" s="15" t="s">
        <v>200</v>
      </c>
      <c r="C148" s="16"/>
      <c r="D148" s="17"/>
      <c r="E148" s="2"/>
    </row>
    <row r="149" spans="2:8" ht="15">
      <c r="B149" s="13" t="s">
        <v>173</v>
      </c>
      <c r="C149" s="13">
        <v>0.88200000000000001</v>
      </c>
      <c r="D149" s="13">
        <v>12600</v>
      </c>
      <c r="E149" s="2"/>
    </row>
    <row r="150" spans="2:8" ht="15">
      <c r="B150" s="13" t="s">
        <v>186</v>
      </c>
      <c r="C150" s="13">
        <v>0.88200000000000001</v>
      </c>
      <c r="D150" s="13">
        <v>12260</v>
      </c>
      <c r="E150" s="2"/>
    </row>
    <row r="151" spans="2:8" ht="15.75" thickBot="1">
      <c r="B151" s="13" t="s">
        <v>187</v>
      </c>
      <c r="C151" s="13">
        <v>0.88200000000000001</v>
      </c>
      <c r="D151" s="13">
        <v>10636</v>
      </c>
      <c r="E151" s="2"/>
    </row>
    <row r="152" spans="2:8" ht="18.75" customHeight="1" thickBot="1">
      <c r="B152" s="15" t="s">
        <v>201</v>
      </c>
      <c r="C152" s="16"/>
      <c r="D152" s="17"/>
      <c r="E152" s="2"/>
    </row>
    <row r="153" spans="2:8" ht="15">
      <c r="B153" s="13" t="s">
        <v>174</v>
      </c>
      <c r="C153" s="13">
        <v>0.36</v>
      </c>
      <c r="D153" s="13">
        <v>4333</v>
      </c>
      <c r="E153" s="2"/>
      <c r="F153" s="1"/>
      <c r="G153" s="1"/>
      <c r="H153" s="1"/>
    </row>
    <row r="154" spans="2:8" ht="15.75" thickBot="1">
      <c r="B154" s="13" t="s">
        <v>175</v>
      </c>
      <c r="C154" s="13">
        <v>0.45</v>
      </c>
      <c r="D154" s="13">
        <v>7582</v>
      </c>
      <c r="E154" s="2"/>
      <c r="F154" s="1"/>
      <c r="G154" s="1"/>
      <c r="H154" s="1"/>
    </row>
    <row r="155" spans="2:8" ht="18" customHeight="1" thickBot="1">
      <c r="B155" s="15" t="s">
        <v>202</v>
      </c>
      <c r="C155" s="16"/>
      <c r="D155" s="17"/>
      <c r="E155" s="2"/>
      <c r="F155" s="1"/>
      <c r="G155" s="1"/>
      <c r="H155" s="1"/>
    </row>
    <row r="156" spans="2:8" ht="15">
      <c r="B156" s="13" t="s">
        <v>176</v>
      </c>
      <c r="C156" s="13">
        <v>0.16</v>
      </c>
      <c r="D156" s="13">
        <v>2240</v>
      </c>
      <c r="E156" s="2"/>
      <c r="F156" s="7"/>
      <c r="G156" s="8"/>
      <c r="H156" s="1"/>
    </row>
    <row r="157" spans="2:8" ht="15">
      <c r="B157" s="13" t="s">
        <v>177</v>
      </c>
      <c r="C157" s="13">
        <v>0.35599999999999998</v>
      </c>
      <c r="D157" s="13">
        <v>4948</v>
      </c>
      <c r="E157" s="2"/>
      <c r="F157" s="7"/>
      <c r="G157" s="8"/>
      <c r="H157" s="1"/>
    </row>
    <row r="158" spans="2:8" ht="15">
      <c r="B158" s="13" t="s">
        <v>178</v>
      </c>
      <c r="C158" s="13">
        <v>4.7E-2</v>
      </c>
      <c r="D158" s="13">
        <v>651</v>
      </c>
      <c r="E158" s="2"/>
      <c r="F158" s="1"/>
      <c r="G158" s="1"/>
      <c r="H158" s="1"/>
    </row>
    <row r="159" spans="2:8" ht="15.75" thickBot="1">
      <c r="B159" s="13" t="s">
        <v>179</v>
      </c>
      <c r="C159" s="13">
        <v>0.45</v>
      </c>
      <c r="D159" s="13">
        <v>7090</v>
      </c>
      <c r="E159" s="2"/>
      <c r="F159" s="1"/>
      <c r="G159" s="1"/>
      <c r="H159" s="1"/>
    </row>
    <row r="160" spans="2:8" ht="18.75" customHeight="1" thickBot="1">
      <c r="B160" s="15" t="s">
        <v>203</v>
      </c>
      <c r="C160" s="16"/>
      <c r="D160" s="17"/>
      <c r="E160" s="2"/>
      <c r="F160" s="1"/>
      <c r="G160" s="1"/>
      <c r="H160" s="1"/>
    </row>
    <row r="161" spans="2:8" ht="15">
      <c r="B161" s="13" t="s">
        <v>180</v>
      </c>
      <c r="C161" s="13">
        <v>0.40600000000000003</v>
      </c>
      <c r="D161" s="13">
        <v>2136</v>
      </c>
      <c r="E161" s="2"/>
      <c r="F161" s="1"/>
      <c r="G161" s="1"/>
      <c r="H161" s="1"/>
    </row>
    <row r="162" spans="2:8" ht="15">
      <c r="B162" s="13" t="s">
        <v>181</v>
      </c>
      <c r="C162" s="13">
        <v>0.54300000000000004</v>
      </c>
      <c r="D162" s="13">
        <v>2746</v>
      </c>
      <c r="E162" s="2"/>
    </row>
    <row r="163" spans="2:8" ht="15">
      <c r="B163" s="13" t="s">
        <v>182</v>
      </c>
      <c r="C163" s="13">
        <v>0.67900000000000005</v>
      </c>
      <c r="D163" s="13">
        <v>3560</v>
      </c>
      <c r="E163" s="2"/>
    </row>
    <row r="164" spans="2:8" ht="15">
      <c r="B164" s="13" t="s">
        <v>183</v>
      </c>
      <c r="C164" s="13">
        <v>0.81499999999999995</v>
      </c>
      <c r="D164" s="13">
        <v>4221</v>
      </c>
      <c r="E164" s="2"/>
    </row>
    <row r="165" spans="2:8" ht="15">
      <c r="B165" s="13" t="s">
        <v>0</v>
      </c>
      <c r="C165" s="13">
        <v>0.2</v>
      </c>
      <c r="D165" s="13">
        <v>1620</v>
      </c>
    </row>
    <row r="166" spans="2:8" ht="15">
      <c r="B166" s="13" t="s">
        <v>1</v>
      </c>
      <c r="C166" s="13">
        <v>0.27</v>
      </c>
      <c r="D166" s="13">
        <v>1520</v>
      </c>
    </row>
    <row r="167" spans="2:8" ht="15">
      <c r="B167" s="13" t="s">
        <v>2</v>
      </c>
      <c r="C167" s="13">
        <v>0.33</v>
      </c>
      <c r="D167" s="13">
        <v>1850</v>
      </c>
    </row>
    <row r="168" spans="2:8" ht="15">
      <c r="B168" s="13" t="s">
        <v>3</v>
      </c>
      <c r="C168" s="13">
        <v>0.4</v>
      </c>
      <c r="D168" s="13">
        <v>2290</v>
      </c>
    </row>
    <row r="169" spans="2:8" ht="15">
      <c r="B169" s="13" t="s">
        <v>4</v>
      </c>
      <c r="C169" s="13">
        <v>0.20300000000000001</v>
      </c>
      <c r="D169" s="13">
        <v>1080</v>
      </c>
    </row>
    <row r="170" spans="2:8" ht="15">
      <c r="B170" s="13" t="s">
        <v>5</v>
      </c>
      <c r="C170" s="13">
        <v>0.26500000000000001</v>
      </c>
      <c r="D170" s="13">
        <v>1570</v>
      </c>
    </row>
    <row r="171" spans="2:8" ht="15">
      <c r="B171" s="13" t="s">
        <v>6</v>
      </c>
      <c r="C171" s="13">
        <v>0.33100000000000002</v>
      </c>
      <c r="D171" s="13">
        <v>1910</v>
      </c>
    </row>
    <row r="172" spans="2:8" ht="15">
      <c r="B172" s="13" t="s">
        <v>7</v>
      </c>
      <c r="C172" s="13">
        <v>0.39800000000000002</v>
      </c>
      <c r="D172" s="13">
        <v>2270</v>
      </c>
    </row>
    <row r="173" spans="2:8" ht="15">
      <c r="B173" s="13" t="s">
        <v>8</v>
      </c>
      <c r="C173" s="13">
        <v>0.127</v>
      </c>
      <c r="D173" s="13">
        <v>790</v>
      </c>
    </row>
    <row r="174" spans="2:8" ht="15">
      <c r="B174" s="13" t="s">
        <v>9</v>
      </c>
      <c r="C174" s="13">
        <v>0.16</v>
      </c>
      <c r="D174" s="13">
        <v>960</v>
      </c>
    </row>
    <row r="175" spans="2:8" ht="15">
      <c r="B175" s="13" t="s">
        <v>10</v>
      </c>
      <c r="C175" s="13">
        <v>0.191</v>
      </c>
      <c r="D175" s="13">
        <v>1130</v>
      </c>
    </row>
    <row r="176" spans="2:8" ht="15">
      <c r="B176" s="13" t="s">
        <v>11</v>
      </c>
      <c r="C176" s="13">
        <v>0.14599999999999999</v>
      </c>
      <c r="D176" s="13">
        <v>860</v>
      </c>
    </row>
    <row r="177" spans="2:4" ht="15">
      <c r="B177" s="13" t="s">
        <v>12</v>
      </c>
      <c r="C177" s="13">
        <v>0.19500000000000001</v>
      </c>
      <c r="D177" s="13">
        <v>1120</v>
      </c>
    </row>
    <row r="178" spans="2:4" ht="15">
      <c r="B178" s="13" t="s">
        <v>13</v>
      </c>
      <c r="C178" s="13">
        <v>0.24399999999999999</v>
      </c>
      <c r="D178" s="13">
        <v>1370</v>
      </c>
    </row>
    <row r="179" spans="2:4" ht="15">
      <c r="B179" s="13" t="s">
        <v>14</v>
      </c>
      <c r="C179" s="13">
        <v>0.29299999999999998</v>
      </c>
      <c r="D179" s="13">
        <v>1720</v>
      </c>
    </row>
    <row r="180" spans="2:4" ht="15">
      <c r="B180" s="13" t="s">
        <v>15</v>
      </c>
      <c r="C180" s="13">
        <v>0.123</v>
      </c>
      <c r="D180" s="13">
        <v>690</v>
      </c>
    </row>
    <row r="181" spans="2:4" ht="15">
      <c r="B181" s="13" t="s">
        <v>16</v>
      </c>
      <c r="C181" s="13">
        <v>0.14699999999999999</v>
      </c>
      <c r="D181" s="13">
        <v>860</v>
      </c>
    </row>
    <row r="182" spans="2:4" ht="15">
      <c r="B182" s="13" t="s">
        <v>17</v>
      </c>
      <c r="C182" s="13">
        <v>0.108</v>
      </c>
      <c r="D182" s="13">
        <v>640</v>
      </c>
    </row>
    <row r="183" spans="2:4" ht="15">
      <c r="B183" s="13" t="s">
        <v>20</v>
      </c>
      <c r="C183" s="13">
        <v>0.1</v>
      </c>
      <c r="D183" s="13">
        <v>590</v>
      </c>
    </row>
    <row r="184" spans="2:4" ht="15">
      <c r="B184" s="13" t="s">
        <v>18</v>
      </c>
      <c r="C184" s="13">
        <v>0.13900000000000001</v>
      </c>
      <c r="D184" s="13">
        <v>830</v>
      </c>
    </row>
    <row r="185" spans="2:4" ht="15.75" thickBot="1">
      <c r="B185" s="13" t="s">
        <v>19</v>
      </c>
      <c r="C185" s="13">
        <v>0.20899999999999999</v>
      </c>
      <c r="D185" s="13">
        <v>1190</v>
      </c>
    </row>
    <row r="186" spans="2:4" ht="16.5" customHeight="1" thickBot="1">
      <c r="B186" s="15" t="s">
        <v>204</v>
      </c>
      <c r="C186" s="16"/>
      <c r="D186" s="17"/>
    </row>
    <row r="187" spans="2:4" ht="15">
      <c r="B187" s="13" t="s">
        <v>21</v>
      </c>
      <c r="C187" s="13">
        <v>0.22</v>
      </c>
      <c r="D187" s="13">
        <v>1600</v>
      </c>
    </row>
    <row r="188" spans="2:4" ht="15">
      <c r="B188" s="13" t="s">
        <v>22</v>
      </c>
      <c r="C188" s="13">
        <v>0.22</v>
      </c>
      <c r="D188" s="13">
        <v>1670</v>
      </c>
    </row>
    <row r="189" spans="2:4" ht="15">
      <c r="B189" s="13" t="s">
        <v>23</v>
      </c>
      <c r="C189" s="13">
        <v>0.46</v>
      </c>
      <c r="D189" s="13">
        <v>2980</v>
      </c>
    </row>
    <row r="190" spans="2:4" ht="15">
      <c r="B190" s="13" t="s">
        <v>40</v>
      </c>
      <c r="C190" s="13">
        <v>0.46</v>
      </c>
      <c r="D190" s="13">
        <v>3390</v>
      </c>
    </row>
    <row r="191" spans="2:4" ht="15">
      <c r="B191" s="13" t="s">
        <v>24</v>
      </c>
      <c r="C191" s="13">
        <v>0.17</v>
      </c>
      <c r="D191" s="13">
        <v>1430</v>
      </c>
    </row>
    <row r="192" spans="2:4" ht="15">
      <c r="B192" s="13" t="s">
        <v>25</v>
      </c>
      <c r="C192" s="13">
        <v>0.26</v>
      </c>
      <c r="D192" s="13">
        <v>2130</v>
      </c>
    </row>
    <row r="193" spans="2:4" ht="15">
      <c r="B193" s="13" t="s">
        <v>26</v>
      </c>
      <c r="C193" s="13">
        <v>0.26</v>
      </c>
      <c r="D193" s="13">
        <v>2240</v>
      </c>
    </row>
    <row r="194" spans="2:4" ht="15">
      <c r="B194" s="13" t="s">
        <v>27</v>
      </c>
      <c r="C194" s="13">
        <v>0.55000000000000004</v>
      </c>
      <c r="D194" s="13">
        <v>3950</v>
      </c>
    </row>
    <row r="195" spans="2:4" ht="15">
      <c r="B195" s="13" t="s">
        <v>28</v>
      </c>
      <c r="C195" s="13">
        <v>0.55000000000000004</v>
      </c>
      <c r="D195" s="13">
        <v>3560</v>
      </c>
    </row>
    <row r="196" spans="2:4" ht="15">
      <c r="B196" s="13" t="s">
        <v>29</v>
      </c>
      <c r="C196" s="13">
        <v>0.31</v>
      </c>
      <c r="D196" s="13">
        <v>2760</v>
      </c>
    </row>
    <row r="197" spans="2:4" ht="15">
      <c r="B197" s="13" t="s">
        <v>30</v>
      </c>
      <c r="C197" s="13">
        <v>0.31</v>
      </c>
      <c r="D197" s="13">
        <v>2900</v>
      </c>
    </row>
    <row r="198" spans="2:4" ht="15">
      <c r="B198" s="13" t="s">
        <v>31</v>
      </c>
      <c r="C198" s="13">
        <v>0.65</v>
      </c>
      <c r="D198" s="13">
        <v>5620</v>
      </c>
    </row>
    <row r="199" spans="2:4" ht="15">
      <c r="B199" s="13" t="s">
        <v>32</v>
      </c>
      <c r="C199" s="13">
        <v>0.23</v>
      </c>
      <c r="D199" s="13">
        <v>2290</v>
      </c>
    </row>
    <row r="200" spans="2:4" ht="15">
      <c r="B200" s="13" t="s">
        <v>33</v>
      </c>
      <c r="C200" s="13">
        <v>0.36</v>
      </c>
      <c r="D200" s="13">
        <v>3270</v>
      </c>
    </row>
    <row r="201" spans="2:4" ht="15">
      <c r="B201" s="13" t="s">
        <v>34</v>
      </c>
      <c r="C201" s="13">
        <v>0.36</v>
      </c>
      <c r="D201" s="13">
        <v>3310</v>
      </c>
    </row>
    <row r="202" spans="2:4" ht="15">
      <c r="B202" s="13" t="s">
        <v>35</v>
      </c>
      <c r="C202" s="13">
        <v>0.76</v>
      </c>
      <c r="D202" s="13">
        <v>6710</v>
      </c>
    </row>
    <row r="203" spans="2:4" ht="15">
      <c r="B203" s="13" t="s">
        <v>36</v>
      </c>
      <c r="C203" s="13">
        <v>0.26</v>
      </c>
      <c r="D203" s="13">
        <v>2890</v>
      </c>
    </row>
    <row r="204" spans="2:4" ht="15">
      <c r="B204" s="13" t="s">
        <v>37</v>
      </c>
      <c r="C204" s="13">
        <v>0.41</v>
      </c>
      <c r="D204" s="13">
        <v>4170</v>
      </c>
    </row>
    <row r="205" spans="2:4" ht="15">
      <c r="B205" s="13" t="s">
        <v>38</v>
      </c>
      <c r="C205" s="13">
        <v>0.78</v>
      </c>
      <c r="D205" s="13">
        <v>7050</v>
      </c>
    </row>
    <row r="206" spans="2:4" ht="15">
      <c r="B206" s="13" t="s">
        <v>39</v>
      </c>
      <c r="C206" s="13">
        <v>0.91</v>
      </c>
      <c r="D206" s="13">
        <v>8860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86:D186"/>
    <mergeCell ref="B120:D120"/>
    <mergeCell ref="B148:D148"/>
    <mergeCell ref="B152:D152"/>
    <mergeCell ref="B155:D155"/>
    <mergeCell ref="B160:D160"/>
    <mergeCell ref="B22:D22"/>
    <mergeCell ref="B26:D26"/>
    <mergeCell ref="B30:D30"/>
    <mergeCell ref="B32:D32"/>
    <mergeCell ref="B34:D34"/>
    <mergeCell ref="B40:D40"/>
    <mergeCell ref="A3:E3"/>
    <mergeCell ref="B8:D8"/>
    <mergeCell ref="A4:E4"/>
    <mergeCell ref="A5:E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Железобетонные изделия</vt:lpstr>
    </vt:vector>
  </TitlesOfParts>
  <Company>ПМК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novohackaja_nv</dc:creator>
  <cp:lastModifiedBy>novohackaja_nv</cp:lastModifiedBy>
  <cp:lastPrinted>2019-12-16T07:57:07Z</cp:lastPrinted>
  <dcterms:created xsi:type="dcterms:W3CDTF">2016-03-18T05:27:06Z</dcterms:created>
  <dcterms:modified xsi:type="dcterms:W3CDTF">2021-04-02T10:47:33Z</dcterms:modified>
</cp:coreProperties>
</file>